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13_ncr:1_{9DD40E57-8F37-4809-9F13-0CCE813FBEA3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K10" i="1"/>
  <c r="G10" i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<sst xmlns="http://schemas.openxmlformats.org/spreadsheetml/2006/main" count="53" uniqueCount="43">
  <si>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</si>
  <si>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</si>
  <si>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</si>
  <si>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</si>
  <si>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</si>
  <si>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</si>
  <si>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</si>
  <si>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</si>
  <si>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</si>
  <si>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</si>
  <si>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</si>
  <si>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</si>
  <si>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</si>
  <si>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</si>
  <si>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</si>
  <si>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</si>
  <si>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</si>
  <si>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</si>
  <si>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</si>
  <si>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</si>
  <si>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</si>
  <si>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</si>
  <si>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</si>
  <si>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</si>
  <si>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</si>
  <si>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</si>
  <si>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</si>
  <si>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</si>
  <si>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</si>
  <si>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</si>
  <si>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</si>
  <si>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</si>
  <si>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</si>
  <si>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</si>
  <si>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</si>
  <si>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</si>
  <si>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KIZILTUĞ SAC</t>
  </si>
  <si>
    <t>FERİT AHMET RODOS</t>
  </si>
  <si>
    <t>MEHMET KALENDER</t>
  </si>
  <si>
    <t>MUSTAFA KARTAL</t>
  </si>
  <si>
    <t>EGE SEFERİ</t>
  </si>
  <si>
    <t>NASİP TİCARET</t>
  </si>
  <si>
    <t>03,09,2022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</si>
</sst>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N19" sqref="N1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1" t="s">
        <v>39</v>
      </c>
      <c r="C2" s="32"/>
      <c r="D2" s="2" t="s">
        <v>2</v>
      </c>
      <c r="E2" s="33" t="s">
        <v>40</v>
      </c>
      <c r="F2" s="33"/>
      <c r="G2" s="33"/>
      <c r="H2" s="33"/>
      <c r="I2" s="33"/>
      <c r="J2" s="33"/>
      <c r="K2" s="3" t="s">
        <v>3</v>
      </c>
      <c r="L2" s="4">
        <f ca="1">TODAY()</f>
        <v>44807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4" t="s">
        <v>4</v>
      </c>
      <c r="B3" s="34"/>
      <c r="C3" s="34"/>
      <c r="D3" s="34"/>
      <c r="E3" s="34"/>
      <c r="F3" s="6"/>
      <c r="G3" s="34" t="s">
        <v>5</v>
      </c>
      <c r="H3" s="34"/>
      <c r="I3" s="34"/>
      <c r="J3" s="34"/>
      <c r="K3" s="34"/>
      <c r="L3" s="3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28" t="s">
        <v>6</v>
      </c>
      <c r="B4" s="2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6" t="s">
        <v>36</v>
      </c>
      <c r="B5" s="37"/>
      <c r="C5" s="10" t="s">
        <v>42</v>
      </c>
      <c r="D5" s="11"/>
      <c r="E5" s="12">
        <v>820</v>
      </c>
      <c r="F5" s="1"/>
      <c r="G5" s="13" t="str">
        <f t="shared" ref="G5:G6" si="0">IF(A5="","",(A5))</f>
        <v>KIZILTUĞ SAC</v>
      </c>
      <c r="H5" s="12"/>
      <c r="I5" s="12"/>
      <c r="J5" s="12">
        <v>6000</v>
      </c>
      <c r="K5" s="12">
        <f>IF(G5="","",SUM(E5-H5-I5-J5))</f>
        <v>-5180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6" t="s">
        <v>41</v>
      </c>
      <c r="B6" s="37"/>
      <c r="C6" s="10" t="s">
        <v>42</v>
      </c>
      <c r="D6" s="11"/>
      <c r="E6" s="12">
        <v>1800</v>
      </c>
      <c r="F6" s="1"/>
      <c r="G6" s="13" t="str">
        <f t="shared" si="0"/>
        <v>NASİP TİCARET</v>
      </c>
      <c r="H6" s="12"/>
      <c r="I6" s="12">
        <v>3000</v>
      </c>
      <c r="J6" s="12"/>
      <c r="K6" s="12">
        <f t="shared" ref="K6:K19" si="1">IF(G6="","",SUM(E6-H6-I6-J6))</f>
        <v>-1200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6" t="s">
        <v>37</v>
      </c>
      <c r="B7" s="37"/>
      <c r="C7" s="10" t="s">
        <v>42</v>
      </c>
      <c r="D7" s="11"/>
      <c r="E7" s="12">
        <v>32970</v>
      </c>
      <c r="F7" s="1"/>
      <c r="G7" s="13" t="str">
        <f>IF(A7="","",(A7))</f>
        <v>FERİT AHMET RODOS</v>
      </c>
      <c r="H7" s="12">
        <v>2000</v>
      </c>
      <c r="I7" s="12">
        <v>35000</v>
      </c>
      <c r="J7" s="12"/>
      <c r="K7" s="12">
        <f t="shared" si="1"/>
        <v>-4030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6" t="s">
        <v>38</v>
      </c>
      <c r="B8" s="37"/>
      <c r="C8" s="10" t="s">
        <v>42</v>
      </c>
      <c r="D8" s="11"/>
      <c r="E8" s="12">
        <v>33275</v>
      </c>
      <c r="F8" s="1"/>
      <c r="G8" s="13" t="str">
        <f t="shared" ref="G8:G19" si="2">IF(A8="","",(A8))</f>
        <v>MEHMET KALENDER</v>
      </c>
      <c r="H8" s="12"/>
      <c r="I8" s="12"/>
      <c r="J8" s="12"/>
      <c r="K8" s="12">
        <f t="shared" si="1"/>
        <v>33275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6"/>
      <c r="B9" s="37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6"/>
      <c r="B10" s="37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6"/>
      <c r="B11" s="37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6"/>
      <c r="B12" s="37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6"/>
      <c r="B13" s="37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6"/>
      <c r="B14" s="37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6"/>
      <c r="B15" s="37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6"/>
      <c r="B16" s="37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6"/>
      <c r="B17" s="37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6"/>
      <c r="B18" s="37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6"/>
      <c r="B19" s="37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6"/>
      <c r="B20" s="37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6"/>
      <c r="B21" s="37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5" t="s">
        <v>17</v>
      </c>
      <c r="B22" s="35"/>
      <c r="C22" s="35"/>
      <c r="D22" s="35"/>
      <c r="E22" s="18">
        <f>SUM(E5:E21)</f>
        <v>68865</v>
      </c>
      <c r="F22" s="1"/>
      <c r="G22" s="17" t="s">
        <v>17</v>
      </c>
      <c r="H22" s="18">
        <f>SUM(H5:H21)</f>
        <v>4000</v>
      </c>
      <c r="I22" s="18">
        <f>SUM(I5:I21)</f>
        <v>38000</v>
      </c>
      <c r="J22" s="18">
        <f>SUM(J5:J21)</f>
        <v>6000</v>
      </c>
      <c r="K22" s="18">
        <f>SUM(K5:K21)</f>
        <v>22865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4" t="s">
        <v>10</v>
      </c>
      <c r="B24" s="34"/>
      <c r="C24" s="5" t="s">
        <v>18</v>
      </c>
      <c r="D24" s="5" t="s">
        <v>19</v>
      </c>
      <c r="E24" s="5" t="s">
        <v>20</v>
      </c>
      <c r="F24" s="1"/>
      <c r="G24" s="34" t="s">
        <v>21</v>
      </c>
      <c r="H24" s="34"/>
      <c r="I24" s="34"/>
      <c r="J24" s="34"/>
      <c r="K24" s="3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8" t="s">
        <v>22</v>
      </c>
      <c r="B25" s="38"/>
      <c r="C25" s="19">
        <v>237074</v>
      </c>
      <c r="D25" s="19">
        <v>238547</v>
      </c>
      <c r="E25" s="20">
        <f>IF(C25="","",SUM(D25-C25))</f>
        <v>1473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8" t="s">
        <v>25</v>
      </c>
      <c r="B26" s="38"/>
      <c r="C26" s="21">
        <v>3850</v>
      </c>
      <c r="D26" s="22"/>
      <c r="E26" s="21">
        <f>IF(C26="","",SUM(C26/E25))</f>
        <v>2.6137135098438562</v>
      </c>
      <c r="F26" s="1"/>
      <c r="G26" s="11" t="s">
        <v>26</v>
      </c>
      <c r="H26" s="12">
        <v>5400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8" t="s">
        <v>27</v>
      </c>
      <c r="B27" s="38"/>
      <c r="C27" s="21">
        <f>IF(H33="","",(H33))</f>
        <v>6370</v>
      </c>
      <c r="D27" s="22"/>
      <c r="E27" s="23">
        <f>SUM(C27/E22)</f>
        <v>9.2499818485442531E-2</v>
      </c>
      <c r="F27" s="1"/>
      <c r="G27" s="11" t="s">
        <v>28</v>
      </c>
      <c r="H27" s="12">
        <v>470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500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6370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-2370</v>
      </c>
      <c r="D36" s="1"/>
      <c r="E36" s="1"/>
      <c r="F36" s="1"/>
      <c r="G36" s="27" t="s">
        <v>32</v>
      </c>
      <c r="H36" s="16">
        <f>IF(H33="","",SUM(H22-H33))</f>
        <v>-2370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39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19:B19"/>
    <mergeCell ref="A20:B20"/>
    <mergeCell ref="A21:B21"/>
    <mergeCell ref="G24:K24"/>
    <mergeCell ref="A25:B25"/>
    <mergeCell ref="A22:D22"/>
    <mergeCell ref="A24:B24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7:B17"/>
    <mergeCell ref="A18:B18"/>
    <mergeCell ref="A4:B4"/>
    <mergeCell ref="A1:L1"/>
    <mergeCell ref="B2:C2"/>
    <mergeCell ref="E2:J2"/>
    <mergeCell ref="A3:E3"/>
    <mergeCell ref="G3:L3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2022-09-03T07:22:46Z</cp:lastPrinted>
  <dcterms:created xsi:type="dcterms:W3CDTF">2022-08-24T05:29:34Z</dcterms:created>
  <dcterms:modified xsi:type="dcterms:W3CDTF">2022-09-03T10:34:59Z</dcterms:modified>
</cp:coreProperties>
</file>